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IFA_LAB07\Documents\เจนนนน\"/>
    </mc:Choice>
  </mc:AlternateContent>
  <bookViews>
    <workbookView xWindow="0" yWindow="0" windowWidth="21600" windowHeight="9600" activeTab="1"/>
  </bookViews>
  <sheets>
    <sheet name="รายการสินค้า" sheetId="1" r:id="rId1"/>
    <sheet name=" รายการสั่งซื้อ" sheetId="2" r:id="rId2"/>
  </sheets>
  <definedNames>
    <definedName name="table_1">รายการสินค้า!$B$2:$G$8</definedName>
    <definedName name="table_2">รายการสินค้า!$C$3:$G$7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2" i="2" l="1"/>
  <c r="I11" i="2"/>
  <c r="J4" i="2"/>
  <c r="J3" i="2"/>
  <c r="E3" i="2"/>
  <c r="F4" i="2"/>
  <c r="I4" i="2" s="1"/>
  <c r="F5" i="2"/>
  <c r="I5" i="2" s="1"/>
  <c r="F6" i="2"/>
  <c r="I6" i="2" s="1"/>
  <c r="F7" i="2"/>
  <c r="I7" i="2" s="1"/>
  <c r="G4" i="2"/>
  <c r="G5" i="2"/>
  <c r="G6" i="2"/>
  <c r="G7" i="2"/>
  <c r="E4" i="2"/>
  <c r="E5" i="2"/>
  <c r="J5" i="2" s="1"/>
  <c r="E6" i="2"/>
  <c r="J6" i="2" s="1"/>
  <c r="E7" i="2"/>
  <c r="J7" i="2" s="1"/>
  <c r="D4" i="2"/>
  <c r="D5" i="2"/>
  <c r="D6" i="2"/>
  <c r="D7" i="2"/>
  <c r="G3" i="2"/>
  <c r="F3" i="2"/>
  <c r="I3" i="2" s="1"/>
  <c r="D3" i="2"/>
  <c r="J9" i="2" l="1"/>
  <c r="I9" i="2"/>
  <c r="I10" i="2" s="1"/>
</calcChain>
</file>

<file path=xl/sharedStrings.xml><?xml version="1.0" encoding="utf-8"?>
<sst xmlns="http://schemas.openxmlformats.org/spreadsheetml/2006/main" count="34" uniqueCount="23">
  <si>
    <t>ลำดับ</t>
  </si>
  <si>
    <t>รายการสินค้า</t>
  </si>
  <si>
    <t>ราคา/หน่วย</t>
  </si>
  <si>
    <t>รหัสสินค้า</t>
  </si>
  <si>
    <t>น้ำหนัก (kg)</t>
  </si>
  <si>
    <t>จำนวนใน Stock</t>
  </si>
  <si>
    <t>ที่กันสายหักลายการ์ตูน</t>
  </si>
  <si>
    <t>กาต้มน้ำไฟฟ้าสแตนเลสไร้สายรุ่น MEK181</t>
  </si>
  <si>
    <t>A001</t>
  </si>
  <si>
    <t xml:space="preserve"> A002</t>
  </si>
  <si>
    <t xml:space="preserve"> B003</t>
  </si>
  <si>
    <t xml:space="preserve"> C004</t>
  </si>
  <si>
    <t xml:space="preserve"> D005</t>
  </si>
  <si>
    <t>adidas TENNIS Grand Court Shoes Women White F36483</t>
  </si>
  <si>
    <t>ชุดกันฝนแบบหน้า แบบหนา raincoat orkmrt</t>
  </si>
  <si>
    <t>ตู้เก็บของอเนกประสงค์ มินิมอล SIZE 40*80*140CM</t>
  </si>
  <si>
    <t>จำนวนสั่งซื้อ</t>
  </si>
  <si>
    <t>จำนวนเงินที่สั่งซื้อ</t>
  </si>
  <si>
    <t>น้ำหนักสินค้า (Kg)</t>
  </si>
  <si>
    <t xml:space="preserve">รวม </t>
  </si>
  <si>
    <t>VAT%</t>
  </si>
  <si>
    <t>ค่าขนส่ง</t>
  </si>
  <si>
    <t>รวมยอด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</si>
</sst>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8" formatCode="0.0"/>
  </numFmts>
  <fonts count="4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sz val="16"/>
      <color theme="1"/>
      <name val="Angsana New"/>
      <family val="1"/>
    </font>
    <font>
      <sz val="16"/>
      <color theme="1"/>
      <name val="Calibri"/>
      <family val="2"/>
      <charset val="22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/>
      <right/>
      <top/>
      <bottom style="thin">
        <color theme="1"/>
      </bottom>
      <diagonal/>
    </border>
    <border>
      <left style="thin">
        <color theme="1"/>
      </left>
      <right/>
      <top/>
      <bottom/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right"/>
    </xf>
    <xf numFmtId="3" fontId="2" fillId="0" borderId="1" xfId="0" applyNumberFormat="1" applyFont="1" applyBorder="1" applyAlignment="1">
      <alignment horizontal="right"/>
    </xf>
    <xf numFmtId="0" fontId="2" fillId="0" borderId="0" xfId="0" applyFont="1" applyBorder="1"/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/>
    <xf numFmtId="0" fontId="2" fillId="0" borderId="0" xfId="0" applyFont="1" applyBorder="1" applyAlignment="1">
      <alignment horizontal="left"/>
    </xf>
    <xf numFmtId="43" fontId="2" fillId="0" borderId="0" xfId="0" applyNumberFormat="1" applyFont="1" applyBorder="1"/>
    <xf numFmtId="0" fontId="2" fillId="0" borderId="8" xfId="0" applyFont="1" applyBorder="1"/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2" xfId="0" applyFont="1" applyBorder="1"/>
    <xf numFmtId="0" fontId="2" fillId="0" borderId="5" xfId="0" applyFont="1" applyBorder="1" applyAlignment="1">
      <alignment horizontal="center"/>
    </xf>
    <xf numFmtId="0" fontId="2" fillId="0" borderId="5" xfId="0" applyFont="1" applyBorder="1"/>
    <xf numFmtId="0" fontId="2" fillId="0" borderId="5" xfId="0" applyFont="1" applyBorder="1" applyAlignment="1">
      <alignment horizontal="left"/>
    </xf>
    <xf numFmtId="168" fontId="2" fillId="0" borderId="5" xfId="0" applyNumberFormat="1" applyFont="1" applyBorder="1" applyAlignment="1">
      <alignment horizontal="right"/>
    </xf>
    <xf numFmtId="43" fontId="2" fillId="0" borderId="5" xfId="1" applyFont="1" applyBorder="1" applyAlignment="1">
      <alignment horizontal="right"/>
    </xf>
    <xf numFmtId="0" fontId="2" fillId="0" borderId="5" xfId="0" applyFont="1" applyBorder="1" applyAlignment="1">
      <alignment horizontal="right"/>
    </xf>
    <xf numFmtId="43" fontId="2" fillId="0" borderId="5" xfId="1" applyFont="1" applyBorder="1"/>
    <xf numFmtId="168" fontId="2" fillId="0" borderId="5" xfId="0" applyNumberFormat="1" applyFont="1" applyBorder="1"/>
    <xf numFmtId="43" fontId="2" fillId="0" borderId="5" xfId="0" applyNumberFormat="1" applyFont="1" applyBorder="1"/>
    <xf numFmtId="0" fontId="2" fillId="0" borderId="13" xfId="0" applyFont="1" applyBorder="1"/>
    <xf numFmtId="43" fontId="2" fillId="0" borderId="13" xfId="1" applyFont="1" applyBorder="1"/>
    <xf numFmtId="168" fontId="2" fillId="0" borderId="14" xfId="0" applyNumberFormat="1" applyFont="1" applyBorder="1"/>
    <xf numFmtId="43" fontId="2" fillId="0" borderId="15" xfId="1" applyFont="1" applyBorder="1"/>
    <xf numFmtId="0" fontId="2" fillId="0" borderId="15" xfId="0" applyFont="1" applyBorder="1" applyAlignment="1">
      <alignment horizontal="right"/>
    </xf>
    <xf numFmtId="0" fontId="2" fillId="0" borderId="7" xfId="0" applyFont="1" applyBorder="1" applyAlignment="1">
      <alignment horizontal="left"/>
    </xf>
    <xf numFmtId="168" fontId="2" fillId="0" borderId="7" xfId="0" applyNumberFormat="1" applyFont="1" applyBorder="1" applyAlignment="1">
      <alignment horizontal="right"/>
    </xf>
    <xf numFmtId="43" fontId="2" fillId="0" borderId="7" xfId="1" applyFont="1" applyBorder="1" applyAlignment="1">
      <alignment horizontal="right"/>
    </xf>
    <xf numFmtId="0" fontId="2" fillId="0" borderId="7" xfId="0" applyFont="1" applyBorder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8"/>
  <sheetViews>
    <sheetView workbookViewId="0">
      <selection activeCell="F11" sqref="F11"/>
    </sheetView>
  </sheetViews>
  <sheetFormatPr defaultRowHeight="21"/>
  <cols>
    <col min="1" max="1" width="13.85546875" style="4" customWidth="1"/>
    <col min="2" max="2" width="12.28515625" style="4" customWidth="1"/>
    <col min="3" max="3" width="55" style="4" customWidth="1"/>
    <col min="4" max="4" width="15" style="4" customWidth="1"/>
    <col min="5" max="5" width="15.85546875" style="4" customWidth="1"/>
    <col min="6" max="6" width="18" style="4" customWidth="1"/>
    <col min="7" max="7" width="16.85546875" style="3" customWidth="1"/>
    <col min="8" max="8" width="13.85546875" style="3" customWidth="1"/>
    <col min="9" max="16384" width="9.140625" style="3"/>
  </cols>
  <sheetData>
    <row r="2" spans="2:7" ht="23.25">
      <c r="B2" s="1" t="s">
        <v>0</v>
      </c>
      <c r="C2" s="1" t="s">
        <v>1</v>
      </c>
      <c r="D2" s="1" t="s">
        <v>3</v>
      </c>
      <c r="E2" s="1" t="s">
        <v>4</v>
      </c>
      <c r="F2" s="1" t="s">
        <v>2</v>
      </c>
      <c r="G2" s="1" t="s">
        <v>5</v>
      </c>
    </row>
    <row r="3" spans="2:7" ht="23.25">
      <c r="B3" s="1">
        <v>1</v>
      </c>
      <c r="C3" s="5" t="s">
        <v>6</v>
      </c>
      <c r="D3" s="5" t="s">
        <v>8</v>
      </c>
      <c r="E3" s="6">
        <v>1</v>
      </c>
      <c r="F3" s="6">
        <v>9</v>
      </c>
      <c r="G3" s="6">
        <v>20</v>
      </c>
    </row>
    <row r="4" spans="2:7" ht="23.25">
      <c r="B4" s="1">
        <v>2</v>
      </c>
      <c r="C4" s="5" t="s">
        <v>7</v>
      </c>
      <c r="D4" s="5" t="s">
        <v>9</v>
      </c>
      <c r="E4" s="6">
        <v>1.8</v>
      </c>
      <c r="F4" s="6">
        <v>199</v>
      </c>
      <c r="G4" s="6">
        <v>6</v>
      </c>
    </row>
    <row r="5" spans="2:7" ht="23.25">
      <c r="B5" s="1">
        <v>3</v>
      </c>
      <c r="C5" s="5" t="s">
        <v>13</v>
      </c>
      <c r="D5" s="5" t="s">
        <v>10</v>
      </c>
      <c r="E5" s="6">
        <v>1</v>
      </c>
      <c r="F5" s="7">
        <v>1150</v>
      </c>
      <c r="G5" s="6">
        <v>15</v>
      </c>
    </row>
    <row r="6" spans="2:7" ht="23.25">
      <c r="B6" s="1">
        <v>4</v>
      </c>
      <c r="C6" s="5" t="s">
        <v>14</v>
      </c>
      <c r="D6" s="5" t="s">
        <v>11</v>
      </c>
      <c r="E6" s="6">
        <v>1</v>
      </c>
      <c r="F6" s="6">
        <v>129</v>
      </c>
      <c r="G6" s="6">
        <v>10</v>
      </c>
    </row>
    <row r="7" spans="2:7" ht="23.25">
      <c r="B7" s="1">
        <v>5</v>
      </c>
      <c r="C7" s="5" t="s">
        <v>15</v>
      </c>
      <c r="D7" s="5" t="s">
        <v>12</v>
      </c>
      <c r="E7" s="6">
        <v>1</v>
      </c>
      <c r="F7" s="7">
        <v>1811</v>
      </c>
      <c r="G7" s="6">
        <v>5</v>
      </c>
    </row>
    <row r="8" spans="2:7" ht="23.25">
      <c r="B8" s="9"/>
      <c r="C8" s="10"/>
      <c r="D8" s="10"/>
      <c r="E8" s="10"/>
      <c r="F8" s="10"/>
      <c r="G8" s="11"/>
    </row>
  </sheetData>
  <dataValidations count="1">
    <dataValidation type="list" allowBlank="1" showInputMessage="1" showErrorMessage="1" sqref="G3">
      <formula1>$C$2:$C$7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5"/>
  <sheetViews>
    <sheetView tabSelected="1" workbookViewId="0">
      <selection activeCell="D19" sqref="D19"/>
    </sheetView>
  </sheetViews>
  <sheetFormatPr defaultRowHeight="23.25"/>
  <cols>
    <col min="1" max="2" width="9.140625" style="2"/>
    <col min="3" max="3" width="51.42578125" style="2" customWidth="1"/>
    <col min="4" max="4" width="21.85546875" style="2" customWidth="1"/>
    <col min="5" max="5" width="13.140625" style="2" customWidth="1"/>
    <col min="6" max="6" width="14.7109375" style="2" customWidth="1"/>
    <col min="7" max="7" width="18.5703125" style="2" customWidth="1"/>
    <col min="8" max="8" width="12.5703125" style="2" customWidth="1"/>
    <col min="9" max="9" width="16.140625" style="2" customWidth="1"/>
    <col min="10" max="10" width="16.42578125" style="2" bestFit="1" customWidth="1"/>
    <col min="11" max="16384" width="9.140625" style="2"/>
  </cols>
  <sheetData>
    <row r="2" spans="1:10">
      <c r="B2" s="20" t="s">
        <v>0</v>
      </c>
      <c r="C2" s="20" t="s">
        <v>1</v>
      </c>
      <c r="D2" s="20" t="s">
        <v>3</v>
      </c>
      <c r="E2" s="20" t="s">
        <v>4</v>
      </c>
      <c r="F2" s="20" t="s">
        <v>2</v>
      </c>
      <c r="G2" s="20" t="s">
        <v>5</v>
      </c>
      <c r="H2" s="21" t="s">
        <v>16</v>
      </c>
      <c r="I2" s="20" t="s">
        <v>17</v>
      </c>
      <c r="J2" s="21" t="s">
        <v>18</v>
      </c>
    </row>
    <row r="3" spans="1:10">
      <c r="B3" s="20">
        <v>1</v>
      </c>
      <c r="C3" s="22" t="s">
        <v>6</v>
      </c>
      <c r="D3" s="22" t="str">
        <f>VLOOKUP(C3,table_2,2,0)</f>
        <v>A001</v>
      </c>
      <c r="E3" s="23">
        <f>VLOOKUP(C3,table_2,3,0)</f>
        <v>1</v>
      </c>
      <c r="F3" s="24">
        <f>VLOOKUP(C3,table_2,4,0)</f>
        <v>9</v>
      </c>
      <c r="G3" s="25">
        <f>VLOOKUP(C3,table_2,5,0)</f>
        <v>20</v>
      </c>
      <c r="H3" s="25">
        <v>50</v>
      </c>
      <c r="I3" s="26">
        <f>F3*H3</f>
        <v>450</v>
      </c>
      <c r="J3" s="27">
        <f>E3*H3</f>
        <v>50</v>
      </c>
    </row>
    <row r="4" spans="1:10">
      <c r="B4" s="20">
        <v>2</v>
      </c>
      <c r="C4" s="22" t="s">
        <v>7</v>
      </c>
      <c r="D4" s="22" t="str">
        <f>VLOOKUP(C4,table_2,2,0)</f>
        <v xml:space="preserve"> A002</v>
      </c>
      <c r="E4" s="23">
        <f>VLOOKUP(C4,table_2,3,0)</f>
        <v>1.8</v>
      </c>
      <c r="F4" s="24">
        <f>VLOOKUP(C4,table_2,4,0)</f>
        <v>199</v>
      </c>
      <c r="G4" s="25">
        <f>VLOOKUP(C4,table_2,5,0)</f>
        <v>6</v>
      </c>
      <c r="H4" s="25">
        <v>2</v>
      </c>
      <c r="I4" s="26">
        <f>F4*H4</f>
        <v>398</v>
      </c>
      <c r="J4" s="27">
        <f t="shared" ref="J4:J7" si="0">E4*H4</f>
        <v>3.6</v>
      </c>
    </row>
    <row r="5" spans="1:10">
      <c r="B5" s="20">
        <v>3</v>
      </c>
      <c r="C5" s="22" t="s">
        <v>13</v>
      </c>
      <c r="D5" s="22" t="str">
        <f>VLOOKUP(C5,table_2,2,0)</f>
        <v xml:space="preserve"> B003</v>
      </c>
      <c r="E5" s="23">
        <f>VLOOKUP(C5,table_2,3,0)</f>
        <v>1</v>
      </c>
      <c r="F5" s="24">
        <f>VLOOKUP(C5,table_2,4,0)</f>
        <v>1150</v>
      </c>
      <c r="G5" s="25">
        <f>VLOOKUP(C5,table_2,5,0)</f>
        <v>15</v>
      </c>
      <c r="H5" s="25">
        <v>1</v>
      </c>
      <c r="I5" s="26">
        <f>F5*H5</f>
        <v>1150</v>
      </c>
      <c r="J5" s="27">
        <f t="shared" si="0"/>
        <v>1</v>
      </c>
    </row>
    <row r="6" spans="1:10">
      <c r="B6" s="20">
        <v>4</v>
      </c>
      <c r="C6" s="22" t="s">
        <v>14</v>
      </c>
      <c r="D6" s="22" t="str">
        <f>VLOOKUP(C6,table_2,2,0)</f>
        <v xml:space="preserve"> C004</v>
      </c>
      <c r="E6" s="23">
        <f>VLOOKUP(C6,table_2,3,0)</f>
        <v>1</v>
      </c>
      <c r="F6" s="24">
        <f>VLOOKUP(C6,table_2,4,0)</f>
        <v>129</v>
      </c>
      <c r="G6" s="25">
        <f>VLOOKUP(C6,table_2,5,0)</f>
        <v>10</v>
      </c>
      <c r="H6" s="25">
        <v>4</v>
      </c>
      <c r="I6" s="26">
        <f>F6*H6</f>
        <v>516</v>
      </c>
      <c r="J6" s="27">
        <f t="shared" si="0"/>
        <v>4</v>
      </c>
    </row>
    <row r="7" spans="1:10">
      <c r="B7" s="20">
        <v>5</v>
      </c>
      <c r="C7" s="22" t="s">
        <v>15</v>
      </c>
      <c r="D7" s="22" t="str">
        <f>VLOOKUP(C7,table_2,2,0)</f>
        <v xml:space="preserve"> D005</v>
      </c>
      <c r="E7" s="23">
        <f>VLOOKUP(C7,table_2,3,0)</f>
        <v>1</v>
      </c>
      <c r="F7" s="24">
        <f>VLOOKUP(C7,table_2,4,0)</f>
        <v>1811</v>
      </c>
      <c r="G7" s="25">
        <f>VLOOKUP(C7,table_2,5,0)</f>
        <v>5</v>
      </c>
      <c r="H7" s="25">
        <v>1</v>
      </c>
      <c r="I7" s="26">
        <f>F7*H7</f>
        <v>1811</v>
      </c>
      <c r="J7" s="27">
        <f t="shared" si="0"/>
        <v>1</v>
      </c>
    </row>
    <row r="8" spans="1:10">
      <c r="A8" s="17"/>
      <c r="B8" s="15"/>
      <c r="C8" s="34"/>
      <c r="D8" s="34"/>
      <c r="E8" s="35"/>
      <c r="F8" s="36"/>
      <c r="G8" s="37"/>
      <c r="H8" s="33"/>
      <c r="I8" s="32"/>
      <c r="J8" s="31"/>
    </row>
    <row r="9" spans="1:10">
      <c r="B9" s="16"/>
      <c r="C9" s="12"/>
      <c r="D9" s="8"/>
      <c r="E9" s="8"/>
      <c r="F9" s="8"/>
      <c r="G9" s="17"/>
      <c r="H9" s="29" t="s">
        <v>19</v>
      </c>
      <c r="I9" s="30">
        <f>SUM(I3:I7)</f>
        <v>4325</v>
      </c>
      <c r="J9" s="30">
        <f>SUM(J3:J7)</f>
        <v>59.6</v>
      </c>
    </row>
    <row r="10" spans="1:10">
      <c r="B10" s="16"/>
      <c r="C10" s="13"/>
      <c r="D10" s="8"/>
      <c r="E10" s="8"/>
      <c r="F10" s="8"/>
      <c r="G10" s="17"/>
      <c r="H10" s="21" t="s">
        <v>20</v>
      </c>
      <c r="I10" s="28">
        <f>I9*0.07</f>
        <v>302.75000000000006</v>
      </c>
      <c r="J10" s="21"/>
    </row>
    <row r="11" spans="1:10">
      <c r="B11" s="16"/>
      <c r="C11" s="8"/>
      <c r="D11" s="8"/>
      <c r="E11" s="8"/>
      <c r="F11" s="8"/>
      <c r="G11" s="17"/>
      <c r="H11" s="21" t="s">
        <v>21</v>
      </c>
      <c r="I11" s="21">
        <f>IF(J9&gt;5,200)</f>
        <v>200</v>
      </c>
      <c r="J11" s="21"/>
    </row>
    <row r="12" spans="1:10">
      <c r="B12" s="18"/>
      <c r="C12" s="14"/>
      <c r="D12" s="14"/>
      <c r="E12" s="14"/>
      <c r="F12" s="14"/>
      <c r="G12" s="19"/>
      <c r="H12" s="21" t="s">
        <v>22</v>
      </c>
      <c r="I12" s="28">
        <f>I9+I10+I11</f>
        <v>4827.75</v>
      </c>
      <c r="J12" s="21"/>
    </row>
    <row r="15" spans="1:10">
      <c r="C15" s="8"/>
    </row>
  </sheetData>
  <dataValidations count="1">
    <dataValidation type="list" allowBlank="1" showInputMessage="1" showErrorMessage="1" sqref="C6">
      <formula1>$C$3:$C$7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รายการสินค้า!$C$2:$C$7+รายการสินค้า!$C$2:$C$7</xm:f>
          </x14:formula1>
          <xm:sqref>C3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รายการสินค้า</vt:lpstr>
      <vt:lpstr> รายการสั่งซื้อ</vt:lpstr>
      <vt:lpstr>table_1</vt:lpstr>
      <vt:lpstr>table_2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FIFA_LAB07</dc:creator>
  <cp:lastModifiedBy>FIFA_LAB07</cp:lastModifiedBy>
  <dcterms:created xsi:type="dcterms:W3CDTF">2020-12-28T02:09:35Z</dcterms:created>
  <dcterms:modified xsi:type="dcterms:W3CDTF">2020-12-28T04:02:21Z</dcterms:modified>
</cp:coreProperties>
</file>