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ewfewfwe\"/>
    </mc:Choice>
  </mc:AlternateContent>
  <bookViews>
    <workbookView xWindow="0" yWindow="0" windowWidth="20490" windowHeight="7620" activeTab="1"/>
  </bookViews>
  <sheets>
    <sheet name="รายกาสินค้า" sheetId="1" r:id="rId1"/>
    <sheet name="รายการสั่ง" sheetId="2" r:id="rId2"/>
  </sheets>
  <definedNames>
    <definedName name="table_1">รายกาสินค้า!$B$2:$G$8</definedName>
    <definedName name="table_2">รายกาสินค้า!$C$3:$G$7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2" l="1"/>
  <c r="G7" i="2"/>
  <c r="G6" i="2"/>
  <c r="G5" i="2"/>
  <c r="G4" i="2"/>
  <c r="G3" i="2"/>
  <c r="F7" i="2"/>
  <c r="I7" i="2" s="1"/>
  <c r="F6" i="2"/>
  <c r="I6" i="2" s="1"/>
  <c r="F5" i="2"/>
  <c r="I5" i="2" s="1"/>
  <c r="F4" i="2"/>
  <c r="I4" i="2" s="1"/>
  <c r="F3" i="2"/>
  <c r="I3" i="2" s="1"/>
  <c r="E7" i="2"/>
  <c r="J7" i="2" s="1"/>
  <c r="E6" i="2"/>
  <c r="J6" i="2" s="1"/>
  <c r="E5" i="2"/>
  <c r="J5" i="2" s="1"/>
  <c r="E4" i="2"/>
  <c r="J4" i="2" s="1"/>
  <c r="E3" i="2"/>
  <c r="J3" i="2" s="1"/>
  <c r="D7" i="2"/>
  <c r="D6" i="2"/>
  <c r="D4" i="2"/>
  <c r="D5" i="2"/>
  <c r="D3" i="2"/>
  <c r="I11" i="2" l="1"/>
  <c r="J11" i="2"/>
  <c r="I13" i="2" s="1"/>
  <c r="I12" i="2" l="1"/>
</calcChain>
</file>

<file path=xl/sharedStrings.xml><?xml version="1.0" encoding="utf-8"?>
<sst xmlns="http://schemas.openxmlformats.org/spreadsheetml/2006/main" count="34" uniqueCount="24">
  <si>
    <t>ลำดับ</t>
  </si>
  <si>
    <t>รายการสินค้า</t>
  </si>
  <si>
    <t>น้ำหนัก</t>
  </si>
  <si>
    <t>ราคา/หน่วย</t>
  </si>
  <si>
    <t>จำนวนใน Stock</t>
  </si>
  <si>
    <t>รหันสินค้า</t>
  </si>
  <si>
    <t>B002</t>
  </si>
  <si>
    <t>B003</t>
  </si>
  <si>
    <t>B004</t>
  </si>
  <si>
    <t>B005</t>
  </si>
  <si>
    <t>B001</t>
  </si>
  <si>
    <t>Breaker Futsal BK4 รองเท้าผ้าใบนักเรียน</t>
  </si>
  <si>
    <t>กางเกงยีนส์ขากระบอก</t>
  </si>
  <si>
    <t>พัดลม MS11258</t>
  </si>
  <si>
    <t xml:space="preserve">ผ้าม่าน ลายการ์ตูน </t>
  </si>
  <si>
    <t>หูฟังอินเอียร์  Sony1145</t>
  </si>
  <si>
    <t>น้ำหนัก(Kg)</t>
  </si>
  <si>
    <t>รหัสสินค้า</t>
  </si>
  <si>
    <t>จำนวนสั่งซื้อ</t>
  </si>
  <si>
    <t>ราคา</t>
  </si>
  <si>
    <t>รวม</t>
  </si>
  <si>
    <t>VAT 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</si>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</sst>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7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rgb="FFFF0000"/>
      <name val="Tahoma"/>
      <family val="2"/>
      <scheme val="minor"/>
    </font>
    <font>
      <sz val="11"/>
      <color theme="1"/>
      <name val="Angsana New"/>
      <family val="1"/>
    </font>
    <font>
      <sz val="11"/>
      <color theme="1"/>
      <name val="Angsana New"/>
      <family val="1"/>
    </font>
    <font>
      <sz val="14"/>
      <color theme="1"/>
      <name val="Angsana New"/>
      <family val="1"/>
    </font>
    <font>
      <sz val="16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6" fillId="0" borderId="0" xfId="0" applyFont="1"/>
    <xf numFmtId="43" fontId="0" fillId="0" borderId="0" xfId="1" applyFont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3" fontId="5" fillId="0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2" fillId="0" borderId="1" xfId="0" applyFont="1" applyBorder="1"/>
    <xf numFmtId="43" fontId="2" fillId="0" borderId="1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1"/>
  <sheetViews>
    <sheetView zoomScale="140" zoomScaleNormal="140" workbookViewId="0">
      <selection activeCell="H13" sqref="H13"/>
    </sheetView>
  </sheetViews>
  <sheetFormatPr defaultRowHeight="16.5" x14ac:dyDescent="0.35"/>
  <cols>
    <col min="1" max="1" width="9" style="1"/>
    <col min="2" max="2" width="9" style="1" customWidth="1"/>
    <col min="3" max="3" width="22.625" style="1" customWidth="1"/>
    <col min="4" max="4" width="9" style="1" customWidth="1"/>
    <col min="5" max="16384" width="9" style="1"/>
  </cols>
  <sheetData>
    <row r="2" spans="2:7" x14ac:dyDescent="0.35">
      <c r="B2" s="2" t="s">
        <v>0</v>
      </c>
      <c r="C2" s="2" t="s">
        <v>1</v>
      </c>
      <c r="D2" s="2" t="s">
        <v>5</v>
      </c>
      <c r="E2" s="2" t="s">
        <v>16</v>
      </c>
      <c r="F2" s="2" t="s">
        <v>3</v>
      </c>
      <c r="G2" s="2" t="s">
        <v>4</v>
      </c>
    </row>
    <row r="3" spans="2:7" x14ac:dyDescent="0.35">
      <c r="B3" s="2">
        <v>1</v>
      </c>
      <c r="C3" s="2" t="s">
        <v>11</v>
      </c>
      <c r="D3" s="2" t="s">
        <v>10</v>
      </c>
      <c r="E3" s="2">
        <v>2.5</v>
      </c>
      <c r="F3" s="2">
        <v>320</v>
      </c>
      <c r="G3" s="2">
        <v>40</v>
      </c>
    </row>
    <row r="4" spans="2:7" x14ac:dyDescent="0.35">
      <c r="B4" s="2">
        <v>2</v>
      </c>
      <c r="C4" s="3" t="s">
        <v>12</v>
      </c>
      <c r="D4" s="2" t="s">
        <v>6</v>
      </c>
      <c r="E4" s="2">
        <v>0.3</v>
      </c>
      <c r="F4" s="2">
        <v>120</v>
      </c>
      <c r="G4" s="2">
        <v>11</v>
      </c>
    </row>
    <row r="5" spans="2:7" x14ac:dyDescent="0.35">
      <c r="B5" s="2">
        <v>3</v>
      </c>
      <c r="C5" s="4" t="s">
        <v>13</v>
      </c>
      <c r="D5" s="2" t="s">
        <v>7</v>
      </c>
      <c r="E5" s="2">
        <v>5</v>
      </c>
      <c r="F5" s="2">
        <v>899</v>
      </c>
      <c r="G5" s="2">
        <v>22</v>
      </c>
    </row>
    <row r="6" spans="2:7" x14ac:dyDescent="0.35">
      <c r="B6" s="2">
        <v>4</v>
      </c>
      <c r="C6" s="4" t="s">
        <v>14</v>
      </c>
      <c r="D6" s="2" t="s">
        <v>8</v>
      </c>
      <c r="E6" s="2">
        <v>0.9</v>
      </c>
      <c r="F6" s="2">
        <v>299</v>
      </c>
      <c r="G6" s="2">
        <v>99</v>
      </c>
    </row>
    <row r="7" spans="2:7" x14ac:dyDescent="0.35">
      <c r="B7" s="2">
        <v>5</v>
      </c>
      <c r="C7" s="4" t="s">
        <v>15</v>
      </c>
      <c r="D7" s="2" t="s">
        <v>9</v>
      </c>
      <c r="E7" s="2">
        <v>0.2</v>
      </c>
      <c r="F7" s="2">
        <v>1299</v>
      </c>
      <c r="G7" s="2">
        <v>50</v>
      </c>
    </row>
    <row r="8" spans="2:7" x14ac:dyDescent="0.35">
      <c r="B8" s="2"/>
      <c r="C8" s="2"/>
      <c r="D8" s="2"/>
      <c r="E8" s="2"/>
      <c r="F8" s="2"/>
      <c r="G8" s="2"/>
    </row>
    <row r="9" spans="2:7" x14ac:dyDescent="0.35">
      <c r="B9" s="5"/>
      <c r="C9" s="5"/>
      <c r="D9" s="5"/>
      <c r="E9" s="5"/>
      <c r="F9" s="5"/>
      <c r="G9" s="5"/>
    </row>
    <row r="10" spans="2:7" x14ac:dyDescent="0.35">
      <c r="B10" s="5"/>
      <c r="C10" s="5"/>
      <c r="D10" s="5"/>
      <c r="E10" s="5"/>
      <c r="F10" s="5"/>
      <c r="G10" s="5"/>
    </row>
    <row r="11" spans="2:7" x14ac:dyDescent="0.35">
      <c r="B11" s="5"/>
      <c r="C11" s="5"/>
      <c r="D11" s="5"/>
      <c r="E11" s="5"/>
      <c r="F11" s="5"/>
      <c r="G11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I14" sqref="I14"/>
    </sheetView>
  </sheetViews>
  <sheetFormatPr defaultRowHeight="14.25" x14ac:dyDescent="0.2"/>
  <cols>
    <col min="3" max="3" width="34.25" customWidth="1"/>
    <col min="5" max="5" width="9.625" customWidth="1"/>
    <col min="6" max="6" width="12.125" customWidth="1"/>
    <col min="7" max="7" width="13" customWidth="1"/>
    <col min="8" max="8" width="10.375" customWidth="1"/>
    <col min="9" max="9" width="11.625" style="7" bestFit="1" customWidth="1"/>
  </cols>
  <sheetData>
    <row r="1" spans="1:10" ht="23.25" x14ac:dyDescent="0.5">
      <c r="A1" s="6"/>
    </row>
    <row r="2" spans="1:10" ht="21" x14ac:dyDescent="0.45">
      <c r="B2" s="8" t="s">
        <v>0</v>
      </c>
      <c r="C2" s="8" t="s">
        <v>1</v>
      </c>
      <c r="D2" s="8" t="s">
        <v>17</v>
      </c>
      <c r="E2" s="8" t="s">
        <v>16</v>
      </c>
      <c r="F2" s="8" t="s">
        <v>3</v>
      </c>
      <c r="G2" s="8" t="s">
        <v>4</v>
      </c>
      <c r="H2" s="9" t="s">
        <v>18</v>
      </c>
      <c r="I2" s="10" t="s">
        <v>19</v>
      </c>
      <c r="J2" s="9" t="s">
        <v>2</v>
      </c>
    </row>
    <row r="3" spans="1:10" x14ac:dyDescent="0.2">
      <c r="B3" s="11">
        <v>1</v>
      </c>
      <c r="C3" s="12" t="s">
        <v>11</v>
      </c>
      <c r="D3" s="12" t="str">
        <f>VLOOKUP(C3,table_2,2,0)</f>
        <v>B001</v>
      </c>
      <c r="E3" s="12">
        <f>VLOOKUP(C3,table_2,3,0)</f>
        <v>2.5</v>
      </c>
      <c r="F3" s="12">
        <f>VLOOKUP(C3,table_2,4,0)</f>
        <v>320</v>
      </c>
      <c r="G3" s="12">
        <f>VLOOKUP(C3,table_2,5,0)</f>
        <v>40</v>
      </c>
      <c r="H3" s="12">
        <v>20</v>
      </c>
      <c r="I3" s="13">
        <f>F3*H3</f>
        <v>6400</v>
      </c>
      <c r="J3" s="12">
        <f>E3*H3</f>
        <v>50</v>
      </c>
    </row>
    <row r="4" spans="1:10" x14ac:dyDescent="0.2">
      <c r="B4" s="11">
        <v>2</v>
      </c>
      <c r="C4" s="12" t="s">
        <v>12</v>
      </c>
      <c r="D4" s="12" t="str">
        <f>VLOOKUP(C4,table_2,2,0)</f>
        <v>B002</v>
      </c>
      <c r="E4" s="12">
        <f>VLOOKUP(C4,table_2,3,0)</f>
        <v>0.3</v>
      </c>
      <c r="F4" s="12">
        <f>VLOOKUP(C4,table_2,4,0)</f>
        <v>120</v>
      </c>
      <c r="G4" s="12">
        <f>VLOOKUP(C4,table_2,5,0)</f>
        <v>11</v>
      </c>
      <c r="H4" s="12">
        <v>10</v>
      </c>
      <c r="I4" s="13">
        <f>F4*H4</f>
        <v>1200</v>
      </c>
      <c r="J4" s="12">
        <f t="shared" ref="J4:J7" si="0">E4*H4</f>
        <v>3</v>
      </c>
    </row>
    <row r="5" spans="1:10" x14ac:dyDescent="0.2">
      <c r="B5" s="11">
        <v>3</v>
      </c>
      <c r="C5" s="12" t="s">
        <v>13</v>
      </c>
      <c r="D5" s="12" t="str">
        <f>VLOOKUP(C5,table_2,2,0)</f>
        <v>B003</v>
      </c>
      <c r="E5" s="12">
        <f>VLOOKUP(C5,table_2,3,0)</f>
        <v>5</v>
      </c>
      <c r="F5" s="12">
        <f>VLOOKUP(C5,table_2,4,0)</f>
        <v>899</v>
      </c>
      <c r="G5" s="12">
        <f>VLOOKUP(C5,table_2,5,0)</f>
        <v>22</v>
      </c>
      <c r="H5" s="12">
        <v>20</v>
      </c>
      <c r="I5" s="13">
        <f>F5*H5</f>
        <v>17980</v>
      </c>
      <c r="J5" s="12">
        <f t="shared" si="0"/>
        <v>100</v>
      </c>
    </row>
    <row r="6" spans="1:10" x14ac:dyDescent="0.2">
      <c r="B6" s="11">
        <v>4</v>
      </c>
      <c r="C6" s="12" t="s">
        <v>14</v>
      </c>
      <c r="D6" s="12" t="str">
        <f>VLOOKUP(C6,table_2,2,0)</f>
        <v>B004</v>
      </c>
      <c r="E6" s="12">
        <f>VLOOKUP(C6,table_2,3,0)</f>
        <v>0.9</v>
      </c>
      <c r="F6" s="12">
        <f>VLOOKUP(C6,table_2,4,0)</f>
        <v>299</v>
      </c>
      <c r="G6" s="12">
        <f>VLOOKUP(C6,table_2,5,0)</f>
        <v>99</v>
      </c>
      <c r="H6" s="12">
        <v>90</v>
      </c>
      <c r="I6" s="13">
        <f>F6*H6</f>
        <v>26910</v>
      </c>
      <c r="J6" s="12">
        <f t="shared" si="0"/>
        <v>81</v>
      </c>
    </row>
    <row r="7" spans="1:10" x14ac:dyDescent="0.2">
      <c r="B7" s="11">
        <v>5</v>
      </c>
      <c r="C7" s="12" t="s">
        <v>15</v>
      </c>
      <c r="D7" s="12" t="str">
        <f>VLOOKUP(C7,table_2,2,0)</f>
        <v>B005</v>
      </c>
      <c r="E7" s="12">
        <f>VLOOKUP(C7,table_2,3,0)</f>
        <v>0.2</v>
      </c>
      <c r="F7" s="12">
        <f>VLOOKUP(C7,table_2,4,0)</f>
        <v>1299</v>
      </c>
      <c r="G7" s="12">
        <f>VLOOKUP(C7,table_2,5,0)</f>
        <v>50</v>
      </c>
      <c r="H7" s="12">
        <v>40</v>
      </c>
      <c r="I7" s="13">
        <f>F7*H7</f>
        <v>51960</v>
      </c>
      <c r="J7" s="12">
        <f t="shared" si="0"/>
        <v>8</v>
      </c>
    </row>
    <row r="8" spans="1:10" x14ac:dyDescent="0.2">
      <c r="B8" s="12"/>
      <c r="C8" s="12"/>
      <c r="D8" s="12"/>
      <c r="E8" s="12"/>
      <c r="F8" s="12"/>
      <c r="G8" s="12"/>
      <c r="H8" s="12"/>
      <c r="I8" s="13"/>
      <c r="J8" s="12"/>
    </row>
    <row r="9" spans="1:10" x14ac:dyDescent="0.2">
      <c r="B9" s="12"/>
      <c r="C9" s="12"/>
      <c r="D9" s="12"/>
      <c r="E9" s="12"/>
      <c r="F9" s="12"/>
      <c r="G9" s="12"/>
      <c r="H9" s="12"/>
      <c r="I9" s="13"/>
      <c r="J9" s="12"/>
    </row>
    <row r="10" spans="1:10" x14ac:dyDescent="0.2">
      <c r="B10" s="12"/>
      <c r="C10" s="12"/>
      <c r="D10" s="12"/>
      <c r="E10" s="12"/>
      <c r="F10" s="12"/>
      <c r="G10" s="12"/>
      <c r="H10" s="12"/>
      <c r="I10" s="13"/>
      <c r="J10" s="12"/>
    </row>
    <row r="11" spans="1:10" x14ac:dyDescent="0.2">
      <c r="B11" s="12"/>
      <c r="C11" s="12"/>
      <c r="D11" s="12"/>
      <c r="E11" s="12"/>
      <c r="F11" s="12"/>
      <c r="G11" s="12"/>
      <c r="H11" s="12" t="s">
        <v>20</v>
      </c>
      <c r="I11" s="13">
        <f>SUM(I3:I10)</f>
        <v>104450</v>
      </c>
      <c r="J11" s="12">
        <f>SUM(J3:J10)</f>
        <v>242</v>
      </c>
    </row>
    <row r="12" spans="1:10" x14ac:dyDescent="0.2">
      <c r="B12" s="12"/>
      <c r="C12" s="12"/>
      <c r="D12" s="12"/>
      <c r="E12" s="12"/>
      <c r="F12" s="12"/>
      <c r="G12" s="12"/>
      <c r="H12" s="12" t="s">
        <v>21</v>
      </c>
      <c r="I12" s="13">
        <f>I11*0.07</f>
        <v>7311.5000000000009</v>
      </c>
      <c r="J12" s="12"/>
    </row>
    <row r="13" spans="1:10" x14ac:dyDescent="0.2">
      <c r="B13" s="12"/>
      <c r="C13" s="12"/>
      <c r="D13" s="12"/>
      <c r="E13" s="12"/>
      <c r="F13" s="12"/>
      <c r="G13" s="12"/>
      <c r="H13" s="12" t="s">
        <v>22</v>
      </c>
      <c r="I13" s="13">
        <f>IF(J11&gt;5,200,100)</f>
        <v>200</v>
      </c>
      <c r="J13" s="12"/>
    </row>
    <row r="14" spans="1:10" x14ac:dyDescent="0.2">
      <c r="B14" s="12"/>
      <c r="C14" s="12"/>
      <c r="D14" s="12"/>
      <c r="E14" s="12"/>
      <c r="F14" s="12"/>
      <c r="G14" s="12"/>
      <c r="H14" s="14" t="s">
        <v>23</v>
      </c>
      <c r="I14" s="15">
        <f>SUM(I11:I13)</f>
        <v>111961.5</v>
      </c>
      <c r="J14" s="12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รายกาสินค้า!$C$3:$C$7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รายกาสินค้า</vt:lpstr>
      <vt:lpstr>รายการสั่ง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FIFA-01</dc:creator>
  <cp:lastModifiedBy>FIFA-01</cp:lastModifiedBy>
  <dcterms:created xsi:type="dcterms:W3CDTF">2020-12-28T02:01:27Z</dcterms:created>
  <dcterms:modified xsi:type="dcterms:W3CDTF">2020-12-28T04:01:12Z</dcterms:modified>
</cp:coreProperties>
</file>