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63122090116\"/>
    </mc:Choice>
  </mc:AlternateContent>
  <bookViews>
    <workbookView xWindow="0" yWindow="0" windowWidth="20490" windowHeight="7620" activeTab="1"/>
  </bookViews>
  <sheets>
    <sheet name="รายการสินค้า" sheetId="1" r:id="rId1"/>
    <sheet name="รายการสั่ง" sheetId="2" r:id="rId2"/>
  </sheets>
  <definedNames>
    <definedName name="table_1">รายการสินค้า!$B$2:$G$7</definedName>
    <definedName name="table_2">รายการสินค้า!$C$3:$G$7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2" l="1"/>
  <c r="G5" i="2"/>
  <c r="G3" i="2"/>
  <c r="F6" i="2"/>
  <c r="I6" i="2" s="1"/>
  <c r="F5" i="2"/>
  <c r="I5" i="2" s="1"/>
  <c r="F3" i="2"/>
  <c r="I3" i="2" s="1"/>
  <c r="E6" i="2"/>
  <c r="J6" i="2" s="1"/>
  <c r="E5" i="2"/>
  <c r="J5" i="2" s="1"/>
  <c r="E3" i="2"/>
  <c r="J3" i="2" s="1"/>
  <c r="D6" i="2"/>
  <c r="D5" i="2"/>
  <c r="D3" i="2"/>
  <c r="G7" i="2"/>
  <c r="G4" i="2"/>
  <c r="F7" i="2"/>
  <c r="I7" i="2" s="1"/>
  <c r="F4" i="2"/>
  <c r="I4" i="2" s="1"/>
  <c r="E7" i="2"/>
  <c r="J7" i="2" s="1"/>
  <c r="E4" i="2"/>
  <c r="J4" i="2" s="1"/>
  <c r="D7" i="2"/>
  <c r="D4" i="2"/>
  <c r="J11" i="2" l="1"/>
  <c r="I13" i="2" s="1"/>
  <c r="I11" i="2"/>
  <c r="I12" i="2" l="1"/>
  <c r="I14" i="2" s="1"/>
</calcChain>
</file>

<file path=xl/sharedStrings.xml><?xml version="1.0" encoding="utf-8"?>
<sst xmlns="http://schemas.openxmlformats.org/spreadsheetml/2006/main" count="34" uniqueCount="22">
  <si>
    <t>ลำดับ</t>
  </si>
  <si>
    <t>รหัสสินค้า</t>
  </si>
  <si>
    <t>รายการสินค้า</t>
  </si>
  <si>
    <t>น้ำหนัก(kg)</t>
  </si>
  <si>
    <t>ราคา/หน่วย</t>
  </si>
  <si>
    <t>จำนวนใน Stock</t>
  </si>
  <si>
    <t>Apple iPhone12</t>
  </si>
  <si>
    <t>B001</t>
  </si>
  <si>
    <t>B002</t>
  </si>
  <si>
    <t>Apple iPad 8th Gen (2020) Wifi+Cellular</t>
  </si>
  <si>
    <t>B003</t>
  </si>
  <si>
    <t>APPLE MACBOOK AIR</t>
  </si>
  <si>
    <t>B004</t>
  </si>
  <si>
    <t>Apple Watch SE GPS</t>
  </si>
  <si>
    <t>B005</t>
  </si>
  <si>
    <t>Apple Airpods Gen2</t>
  </si>
  <si>
    <t>จำนวนสั่งซื้อ</t>
  </si>
  <si>
    <t>ราคา</t>
  </si>
  <si>
    <t>รวม</t>
  </si>
  <si>
    <t>VAY7%</t>
  </si>
  <si>
    <t>ค่าขนส่ง</t>
  </si>
  <si>
    <t>ราคารวม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</si>
</sst>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1"/>
      <color rgb="FFFF0000"/>
      <name val="Calibri"/>
      <family val="2"/>
      <charset val="222"/>
      <scheme val="minor"/>
    </font>
    <font>
      <sz val="11"/>
      <color theme="1"/>
      <name val="Angsana New"/>
      <family val="1"/>
    </font>
    <font>
      <sz val="11"/>
      <color theme="1"/>
      <name val="Angsana New"/>
      <family val="1"/>
    </font>
    <font>
      <sz val="11"/>
      <color rgb="FFFF0000"/>
      <name val="Angsana New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43" fontId="0" fillId="0" borderId="0" xfId="1" applyFont="1"/>
    <xf numFmtId="43" fontId="3" fillId="0" borderId="1" xfId="1" applyFont="1" applyBorder="1" applyAlignment="1">
      <alignment horizontal="center"/>
    </xf>
    <xf numFmtId="0" fontId="0" fillId="0" borderId="1" xfId="0" applyBorder="1"/>
    <xf numFmtId="43" fontId="0" fillId="0" borderId="1" xfId="1" applyFont="1" applyBorder="1"/>
    <xf numFmtId="0" fontId="5" fillId="0" borderId="1" xfId="0" applyFont="1" applyBorder="1"/>
    <xf numFmtId="43" fontId="2" fillId="0" borderId="1" xfId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7"/>
  <sheetViews>
    <sheetView workbookViewId="0">
      <selection activeCell="I6" sqref="I6"/>
    </sheetView>
  </sheetViews>
  <sheetFormatPr defaultRowHeight="15"/>
  <cols>
    <col min="3" max="3" width="36.42578125" customWidth="1"/>
    <col min="7" max="7" width="11.7109375" customWidth="1"/>
  </cols>
  <sheetData>
    <row r="2" spans="2:8" ht="16.5">
      <c r="B2" s="2" t="s">
        <v>0</v>
      </c>
      <c r="C2" s="3" t="s">
        <v>2</v>
      </c>
      <c r="D2" s="3" t="s">
        <v>1</v>
      </c>
      <c r="E2" s="3" t="s">
        <v>3</v>
      </c>
      <c r="F2" s="3" t="s">
        <v>4</v>
      </c>
      <c r="G2" s="3" t="s">
        <v>5</v>
      </c>
      <c r="H2" s="1"/>
    </row>
    <row r="3" spans="2:8" ht="16.5">
      <c r="B3" s="4">
        <v>1</v>
      </c>
      <c r="C3" s="5" t="s">
        <v>6</v>
      </c>
      <c r="D3" s="3" t="s">
        <v>7</v>
      </c>
      <c r="E3" s="3">
        <v>162</v>
      </c>
      <c r="F3" s="6">
        <v>29900</v>
      </c>
      <c r="G3" s="4">
        <v>15</v>
      </c>
    </row>
    <row r="4" spans="2:8" ht="16.5">
      <c r="B4" s="4">
        <v>2</v>
      </c>
      <c r="C4" s="3" t="s">
        <v>9</v>
      </c>
      <c r="D4" s="3" t="s">
        <v>8</v>
      </c>
      <c r="E4" s="3">
        <v>180</v>
      </c>
      <c r="F4" s="6">
        <v>15400</v>
      </c>
      <c r="G4" s="7">
        <v>10</v>
      </c>
    </row>
    <row r="5" spans="2:8" ht="16.5">
      <c r="B5" s="4">
        <v>3</v>
      </c>
      <c r="C5" s="3" t="s">
        <v>11</v>
      </c>
      <c r="D5" s="3" t="s">
        <v>10</v>
      </c>
      <c r="E5" s="3">
        <v>200</v>
      </c>
      <c r="F5" s="6">
        <v>32900</v>
      </c>
      <c r="G5" s="7">
        <v>10</v>
      </c>
    </row>
    <row r="6" spans="2:8" ht="16.5">
      <c r="B6" s="4">
        <v>4</v>
      </c>
      <c r="C6" s="3" t="s">
        <v>13</v>
      </c>
      <c r="D6" s="3" t="s">
        <v>12</v>
      </c>
      <c r="E6" s="3">
        <v>4</v>
      </c>
      <c r="F6" s="6">
        <v>10400</v>
      </c>
      <c r="G6" s="7">
        <v>10</v>
      </c>
    </row>
    <row r="7" spans="2:8" ht="16.5">
      <c r="B7" s="4">
        <v>5</v>
      </c>
      <c r="C7" s="3" t="s">
        <v>15</v>
      </c>
      <c r="D7" s="3" t="s">
        <v>14</v>
      </c>
      <c r="E7" s="3">
        <v>2</v>
      </c>
      <c r="F7" s="6">
        <v>5684</v>
      </c>
      <c r="G7" s="7">
        <v>10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4"/>
  <sheetViews>
    <sheetView tabSelected="1" workbookViewId="0">
      <selection activeCell="C7" sqref="C7"/>
    </sheetView>
  </sheetViews>
  <sheetFormatPr defaultRowHeight="15"/>
  <cols>
    <col min="3" max="3" width="27.42578125" customWidth="1"/>
    <col min="7" max="7" width="14" customWidth="1"/>
    <col min="9" max="9" width="11.5703125" style="8" bestFit="1" customWidth="1"/>
  </cols>
  <sheetData>
    <row r="2" spans="2:10" ht="16.5">
      <c r="B2" s="3" t="s">
        <v>0</v>
      </c>
      <c r="C2" s="3" t="s">
        <v>2</v>
      </c>
      <c r="D2" s="3" t="s">
        <v>1</v>
      </c>
      <c r="E2" s="3" t="s">
        <v>3</v>
      </c>
      <c r="F2" s="3" t="s">
        <v>4</v>
      </c>
      <c r="G2" s="3" t="s">
        <v>5</v>
      </c>
      <c r="H2" s="3" t="s">
        <v>16</v>
      </c>
      <c r="I2" s="9" t="s">
        <v>17</v>
      </c>
      <c r="J2" s="3" t="s">
        <v>3</v>
      </c>
    </row>
    <row r="3" spans="2:10" ht="16.5">
      <c r="B3" s="4">
        <v>1</v>
      </c>
      <c r="C3" s="4" t="s">
        <v>6</v>
      </c>
      <c r="D3" s="10" t="str">
        <f>VLOOKUP(C3,table_2,2,0)</f>
        <v>B001</v>
      </c>
      <c r="E3" s="10">
        <f>VLOOKUP(C3,table_2,3,0)</f>
        <v>162</v>
      </c>
      <c r="F3" s="10">
        <f>VLOOKUP(C3,table_2,4,0)</f>
        <v>29900</v>
      </c>
      <c r="G3" s="10">
        <f>VLOOKUP(C3,table_2,5,0)</f>
        <v>15</v>
      </c>
      <c r="H3" s="4">
        <v>2</v>
      </c>
      <c r="I3" s="11">
        <f>F3*H3</f>
        <v>59800</v>
      </c>
      <c r="J3" s="10">
        <f>E3*H3</f>
        <v>324</v>
      </c>
    </row>
    <row r="4" spans="2:10" ht="16.5">
      <c r="B4" s="4">
        <v>2</v>
      </c>
      <c r="C4" s="4" t="s">
        <v>9</v>
      </c>
      <c r="D4" s="10" t="str">
        <f>VLOOKUP(C4,table_2,2,0)</f>
        <v>B002</v>
      </c>
      <c r="E4" s="10">
        <f>VLOOKUP(C4,table_2,3,0)</f>
        <v>180</v>
      </c>
      <c r="F4" s="10">
        <f>VLOOKUP(C4,table_2,4,0)</f>
        <v>15400</v>
      </c>
      <c r="G4" s="10">
        <f>VLOOKUP(C4,table_2,5,0)</f>
        <v>10</v>
      </c>
      <c r="H4" s="4">
        <v>4</v>
      </c>
      <c r="I4" s="11">
        <f t="shared" ref="I4:I7" si="0">F4*H4</f>
        <v>61600</v>
      </c>
      <c r="J4" s="10">
        <f t="shared" ref="J4:J7" si="1">E4*H4</f>
        <v>720</v>
      </c>
    </row>
    <row r="5" spans="2:10" ht="16.5">
      <c r="B5" s="4">
        <v>3</v>
      </c>
      <c r="C5" s="4" t="s">
        <v>11</v>
      </c>
      <c r="D5" s="10" t="str">
        <f>VLOOKUP(C5,table_2,2,0)</f>
        <v>B003</v>
      </c>
      <c r="E5" s="10">
        <f>VLOOKUP(C5,table_2,3,0)</f>
        <v>200</v>
      </c>
      <c r="F5" s="10">
        <f>VLOOKUP(C5,table_2,4,0)</f>
        <v>32900</v>
      </c>
      <c r="G5" s="10">
        <f>VLOOKUP(C5,table_2,5,0)</f>
        <v>10</v>
      </c>
      <c r="H5" s="4">
        <v>5</v>
      </c>
      <c r="I5" s="11">
        <f t="shared" si="0"/>
        <v>164500</v>
      </c>
      <c r="J5" s="10">
        <f t="shared" si="1"/>
        <v>1000</v>
      </c>
    </row>
    <row r="6" spans="2:10" ht="16.5">
      <c r="B6" s="4">
        <v>4</v>
      </c>
      <c r="C6" s="4" t="s">
        <v>13</v>
      </c>
      <c r="D6" s="10" t="str">
        <f>VLOOKUP(C6,table_2,2,0)</f>
        <v>B004</v>
      </c>
      <c r="E6" s="10">
        <f>VLOOKUP(C6,table_2,3,0)</f>
        <v>4</v>
      </c>
      <c r="F6" s="10">
        <f>VLOOKUP(C6,table_2,4,0)</f>
        <v>10400</v>
      </c>
      <c r="G6" s="10">
        <f>VLOOKUP(C6,table_2,5,0)</f>
        <v>10</v>
      </c>
      <c r="H6" s="4">
        <v>4</v>
      </c>
      <c r="I6" s="11">
        <f t="shared" si="0"/>
        <v>41600</v>
      </c>
      <c r="J6" s="10">
        <f t="shared" si="1"/>
        <v>16</v>
      </c>
    </row>
    <row r="7" spans="2:10" ht="16.5">
      <c r="B7" s="4">
        <v>5</v>
      </c>
      <c r="C7" s="4" t="s">
        <v>15</v>
      </c>
      <c r="D7" s="10" t="str">
        <f>VLOOKUP(C7,table_2,2,0)</f>
        <v>B005</v>
      </c>
      <c r="E7" s="10">
        <f>VLOOKUP(C7,table_2,3,0)</f>
        <v>2</v>
      </c>
      <c r="F7" s="10">
        <f>VLOOKUP(C7,table_2,4,0)</f>
        <v>5684</v>
      </c>
      <c r="G7" s="10">
        <f>VLOOKUP(C7,table_2,5,0)</f>
        <v>10</v>
      </c>
      <c r="H7" s="4">
        <v>3</v>
      </c>
      <c r="I7" s="11">
        <f t="shared" si="0"/>
        <v>17052</v>
      </c>
      <c r="J7" s="10">
        <f t="shared" si="1"/>
        <v>6</v>
      </c>
    </row>
    <row r="8" spans="2:10">
      <c r="B8" s="10"/>
      <c r="C8" s="10"/>
      <c r="D8" s="10"/>
      <c r="E8" s="10"/>
      <c r="F8" s="10"/>
      <c r="G8" s="10"/>
      <c r="H8" s="10"/>
      <c r="I8" s="11"/>
      <c r="J8" s="10"/>
    </row>
    <row r="9" spans="2:10">
      <c r="B9" s="10"/>
      <c r="C9" s="10"/>
      <c r="D9" s="10"/>
      <c r="E9" s="10"/>
      <c r="F9" s="10"/>
      <c r="G9" s="10"/>
      <c r="H9" s="10"/>
      <c r="I9" s="11"/>
      <c r="J9" s="10"/>
    </row>
    <row r="10" spans="2:10">
      <c r="B10" s="10"/>
      <c r="C10" s="10"/>
      <c r="D10" s="10"/>
      <c r="E10" s="10"/>
      <c r="F10" s="10"/>
      <c r="G10" s="10"/>
      <c r="H10" s="10"/>
      <c r="I10" s="11"/>
      <c r="J10" s="10"/>
    </row>
    <row r="11" spans="2:10" ht="16.5">
      <c r="B11" s="10"/>
      <c r="C11" s="10"/>
      <c r="D11" s="10"/>
      <c r="E11" s="10"/>
      <c r="F11" s="10"/>
      <c r="G11" s="10"/>
      <c r="H11" s="4" t="s">
        <v>18</v>
      </c>
      <c r="I11" s="11">
        <f>SUM(I3:I10)</f>
        <v>344552</v>
      </c>
      <c r="J11" s="10">
        <f>SUM(J3:J10)</f>
        <v>2066</v>
      </c>
    </row>
    <row r="12" spans="2:10" ht="16.5">
      <c r="B12" s="10"/>
      <c r="C12" s="10"/>
      <c r="D12" s="10"/>
      <c r="E12" s="10"/>
      <c r="F12" s="10"/>
      <c r="G12" s="10"/>
      <c r="H12" s="4" t="s">
        <v>19</v>
      </c>
      <c r="I12" s="11">
        <f>I11*0.07</f>
        <v>24118.640000000003</v>
      </c>
      <c r="J12" s="10"/>
    </row>
    <row r="13" spans="2:10" ht="16.5">
      <c r="B13" s="10"/>
      <c r="C13" s="10"/>
      <c r="D13" s="10"/>
      <c r="E13" s="10"/>
      <c r="F13" s="10"/>
      <c r="G13" s="10"/>
      <c r="H13" s="4" t="s">
        <v>20</v>
      </c>
      <c r="I13" s="11">
        <f>IF(J11&gt;5,200,100)</f>
        <v>200</v>
      </c>
      <c r="J13" s="10"/>
    </row>
    <row r="14" spans="2:10" ht="16.5">
      <c r="B14" s="10"/>
      <c r="C14" s="10"/>
      <c r="D14" s="10"/>
      <c r="E14" s="10"/>
      <c r="F14" s="10"/>
      <c r="G14" s="10"/>
      <c r="H14" s="12" t="s">
        <v>21</v>
      </c>
      <c r="I14" s="13">
        <f>SUM(I11:I13)</f>
        <v>368870.64</v>
      </c>
      <c r="J14" s="10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รายการสินค้า!$C$3:$C$7</xm:f>
          </x14:formula1>
          <xm:sqref>C3:C7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รายการสินค้า</vt:lpstr>
      <vt:lpstr>รายการสั่ง</vt:lpstr>
      <vt:lpstr>table_1</vt:lpstr>
      <vt:lpstr>table_2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FIFA_LAB07</dc:creator>
  <cp:lastModifiedBy>FIFA_LAB07</cp:lastModifiedBy>
  <dcterms:created xsi:type="dcterms:W3CDTF">2020-12-28T02:21:11Z</dcterms:created>
  <dcterms:modified xsi:type="dcterms:W3CDTF">2020-12-28T04:05:26Z</dcterms:modified>
</cp:coreProperties>
</file>